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Бюджет 2023 доходы и расходы\Дума\Исполнение за 1 полугодие 2023\"/>
    </mc:Choice>
  </mc:AlternateContent>
  <xr:revisionPtr revIDLastSave="0" documentId="13_ncr:1_{6F67F01E-0095-4E1E-A551-8E9B3997B7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Бюджет" sheetId="2" r:id="rId1"/>
  </sheets>
  <definedNames>
    <definedName name="_xlnm._FilterDatabase" localSheetId="0" hidden="1">Бюджет!$A$6:$I$68</definedName>
    <definedName name="_xlnm.Print_Titles" localSheetId="0">Бюджет!$4:$5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8" i="2"/>
  <c r="C63" i="2"/>
  <c r="C56" i="2"/>
  <c r="C53" i="2"/>
  <c r="C48" i="2"/>
  <c r="C46" i="2"/>
  <c r="C44" i="2"/>
  <c r="C40" i="2"/>
  <c r="C34" i="2"/>
  <c r="C29" i="2"/>
  <c r="C25" i="2"/>
  <c r="C20" i="2"/>
  <c r="C16" i="2"/>
  <c r="C12" i="2"/>
  <c r="C7" i="2"/>
  <c r="C68" i="2" l="1"/>
  <c r="I68" i="2" s="1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7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7" i="2"/>
</calcChain>
</file>

<file path=xl/sharedStrings.xml><?xml version="1.0" encoding="utf-8"?>
<sst xmlns="http://schemas.openxmlformats.org/spreadsheetml/2006/main" count="135" uniqueCount="135">
  <si>
    <t>22.2.00.00000</t>
  </si>
  <si>
    <t>Подпрограмма «Управление муниципальными финансами в Нижневартовском районе»</t>
  </si>
  <si>
    <t>22.1.00.00000</t>
  </si>
  <si>
    <t>22.0.00.00000</t>
  </si>
  <si>
    <t>20.0.00.00000</t>
  </si>
  <si>
    <t>19.3.00.00000</t>
  </si>
  <si>
    <t>Подпрограмма " Организация деятельности  муниципального бюджетного учреждения Нижневартовского района «Управление имущественными и земельными ресурсами"</t>
  </si>
  <si>
    <t>19.2.00.00000</t>
  </si>
  <si>
    <t>Подпрограмма "Развитие земельных и имущественных  отношений на территории Нижневартовского района"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</si>
  <si>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</si>
  <si>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</si>
  <si>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</si>
  <si>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</si>
  <si>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Подпрограмма "Осуществление материально-технического обеспечения деятельности органов местного самоуправления"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</si>
  <si>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</si>
  <si>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</si>
  <si>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</si>
  <si>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</si>
  <si>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</si>
  <si>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</si>
  <si>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</si>
  <si>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</si>
  <si>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</si>
  <si>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</si>
  <si>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</si>
  <si>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</si>
  <si>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Подпрограмма «Создание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</si>
  <si>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</si>
  <si>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</si>
  <si>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</si>
  <si>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</si>
  <si>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</si>
  <si>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</si>
  <si>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"Формирование комфортной городской среды" </t>
  </si>
  <si>
    <t>10.5.00.00000</t>
  </si>
  <si>
    <t xml:space="preserve">Подпрограмма "Обеспечение равных прав потребителей на получение энергетических ресурсов" </t>
  </si>
  <si>
    <t>10.1.00.00000</t>
  </si>
  <si>
    <t xml:space="preserve">Подпрограмма "Создание условий для обеспечения качественными коммунальными услугами" </t>
  </si>
  <si>
    <t>10.0.00.00000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</si>
  <si>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</si>
  <si>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</si>
  <si>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</si>
  <si>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</si>
  <si>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</si>
  <si>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</si>
  <si>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</si>
  <si>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</si>
  <si>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</si>
  <si>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</si>
  <si>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07.1.00.00000</t>
  </si>
  <si>
    <t>Подпрограмма  «Развитие малого и среднего предпринимательства в Нижневартовском районе»</t>
  </si>
  <si>
    <t>07.0.00.00000</t>
  </si>
  <si>
    <t>06.0.00.00000</t>
  </si>
  <si>
    <t>05.2.00.00000</t>
  </si>
  <si>
    <t>Подпрограмма "Укрепление единого пространства в районе"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</si>
  <si>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</si>
  <si>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</si>
  <si>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</si>
  <si>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</si>
  <si>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</si>
  <si>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</si>
  <si>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 xml:space="preserve">Подпрограмма  "Социальная поддержка жителей Нижневартовского района" 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</si>
  <si>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</si>
  <si>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</si>
  <si>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</si>
  <si>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</si>
  <si>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</si>
  <si>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</si>
  <si>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</si>
  <si>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</si>
  <si>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</si>
  <si>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</si>
  <si>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</si>
  <si>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</si>
  <si>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 xml:space="preserve"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 </t>
  </si>
  <si>
    <t>ИТОГО по муниципальным программам</t>
  </si>
  <si>
    <t>Код целевой статьи расходов бюджета</t>
  </si>
  <si>
    <t xml:space="preserve">Подпрограмма «Приобретение автотранспорта и специальной техники в собственность района» </t>
  </si>
  <si>
    <t>Уточненный план</t>
  </si>
  <si>
    <t>Утвержденный план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</si>
  <si>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</si>
  <si>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</si>
  <si>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</si>
  <si>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3. Муниципальная программа  «Культурное пространство Нижневартовского района»</t>
  </si>
  <si>
    <t>5.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</si>
  <si>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6. Муниципальная программа "Устойчивое развитие коренных малочисленных народов Севера в Нижневартовском районе"</t>
  </si>
  <si>
    <t xml:space="preserve">7. Муниципальная программа «Развитие жилищной сферы в Нижневартовском районе»  </t>
  </si>
  <si>
    <t>8. Муниципальная программа  «Жилищно-коммунальный комплекс и городская среда в Нижневартовском районе»</t>
  </si>
  <si>
    <t>9. Муниципальная программа  "Профилактика правонарушений в сфере общественного порядка в Нижневартовском районе"</t>
  </si>
  <si>
    <t xml:space="preserve">10. Муниципальная программа "Безопасность жизнедеятельности в Нижневартовском районе" </t>
  </si>
  <si>
    <t>11. Муниципальная программа "Обеспечение экологической безопасности в Нижневартовском районе"</t>
  </si>
  <si>
    <t>12. Муниципальная программа "Информационное общество Нижневартовского района"</t>
  </si>
  <si>
    <t>13. Муниципальная программа "Развитие транспортной системы Нижневартовского района"</t>
  </si>
  <si>
    <t>14. Муниципальная программа "Развитие гражданского общества Нижневартовского района"</t>
  </si>
  <si>
    <t>15.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</si>
  <si>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16. Муниципальная программа "Управление муниципальным имуществом Нижневартовского района"</t>
  </si>
  <si>
    <t>17. Муниципальная программа "Развитие муниципальной службы в Нижневартовском районе"</t>
  </si>
  <si>
    <t>18. Муниципальная программа «Управление в сфере муниципальных финансов в Нижневартовском районе»</t>
  </si>
  <si>
    <t>07.3.00.00000</t>
  </si>
  <si>
    <t>Подпрограмма «Защита прав потребителей в Нижневартовском районе»</t>
  </si>
  <si>
    <t>% исполнения к утвержденному плану</t>
  </si>
  <si>
    <t>10.2.00.00000</t>
  </si>
  <si>
    <t>19. Муниципальная программа "Строительство (реконструкция), капитальный и текущий ремонт объектов Нижневартовского района"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</si>
  <si>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</si>
  <si>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</si>
  <si>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</si>
  <si>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</si>
  <si>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</si>
  <si>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</si>
  <si>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</si>
  <si>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</si>
  <si>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</si>
  <si>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</si>
  <si>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</si>
  <si>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</si>
  <si>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</si>
  <si>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24.0.00.00000</t>
  </si>
  <si>
    <t>24.1.00.00000</t>
  </si>
  <si>
    <t>24.2.00.00000</t>
  </si>
  <si>
    <t>24.3.00.00000</t>
  </si>
  <si>
    <t>Подпрограмма "Обеспечение деятельности органов местного самоуправления Нижневартовского района"</t>
  </si>
  <si>
    <t>Подпрограмма "Поддержка средств массовой информации"</t>
  </si>
  <si>
    <t>4. Муниципальная программа «Развитие физической культуры и спорта в Нижневартовском районе»</t>
  </si>
  <si>
    <t>Подпрограмма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</si>
  <si>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18.2.00.00000</t>
  </si>
  <si>
    <t>Подпрограмма "Социальные гарантии по предоставлению детям-сиротам и детям, оставшимся без попечения родителей ,лицам из их  числа , жилых помещений"</t>
  </si>
  <si>
    <t>03.3.00.00000</t>
  </si>
  <si>
    <t>25.0.00.00000</t>
  </si>
  <si>
    <t>Темп роста (2023/2022), %</t>
  </si>
  <si>
    <t>2023 год</t>
  </si>
  <si>
    <t>20. Муниципальная программа "Повышение эффективности управления Нижневартовским районом"</t>
  </si>
  <si>
    <t>21. Муниципальная программа "Чистая вода в Нижневартовском районе"</t>
  </si>
  <si>
    <t xml:space="preserve">Исполнено за 1 полугодие 2022 года </t>
  </si>
  <si>
    <t xml:space="preserve">Исполнено за 1 полугодие </t>
  </si>
  <si>
    <t>Сведения об исполнении бюджета Нижневартовского района за I полугодие 2023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</si>
</sst>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0000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31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164" fontId="7" fillId="3" borderId="1" xfId="1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6" fillId="2" borderId="2" xfId="2" applyFont="1" applyFill="1" applyBorder="1" applyAlignment="1">
      <alignment vertical="center" wrapText="1"/>
    </xf>
    <xf numFmtId="0" fontId="1" fillId="2" borderId="0" xfId="1" applyFill="1" applyAlignment="1">
      <alignment wrapText="1"/>
    </xf>
    <xf numFmtId="166" fontId="7" fillId="3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2" applyFont="1" applyFill="1" applyAlignment="1">
      <alignment vertical="center" wrapText="1"/>
    </xf>
    <xf numFmtId="4" fontId="1" fillId="2" borderId="0" xfId="1" applyNumberFormat="1" applyFill="1"/>
    <xf numFmtId="0" fontId="1" fillId="2" borderId="0" xfId="2" applyFont="1" applyFill="1"/>
    <xf numFmtId="166" fontId="7" fillId="3" borderId="1" xfId="1" applyNumberFormat="1" applyFont="1" applyFill="1" applyBorder="1" applyProtection="1">
      <protection hidden="1"/>
    </xf>
    <xf numFmtId="166" fontId="7" fillId="4" borderId="1" xfId="1" applyNumberFormat="1" applyFont="1" applyFill="1" applyBorder="1" applyAlignment="1" applyProtection="1">
      <alignment horizontal="right"/>
      <protection hidden="1"/>
    </xf>
    <xf numFmtId="0" fontId="8" fillId="2" borderId="0" xfId="2" applyFont="1" applyFill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6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D3AFF7D5-27FB-4CD4-871E-D68B135A9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D9" sqref="D9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7" width="15.140625" style="6" customWidth="1"/>
    <col min="8" max="8" width="14.5703125" style="6" customWidth="1"/>
    <col min="9" max="9" width="13.42578125" style="6" customWidth="1"/>
    <col min="10" max="219" width="9.140625" style="6" customWidth="1"/>
    <col min="220" max="16384" width="9.140625" style="6"/>
  </cols>
  <sheetData>
    <row r="1" spans="1:10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0" s="3" customFormat="1" ht="33.75" customHeight="1" x14ac:dyDescent="0.2">
      <c r="A2" s="23" t="s">
        <v>134</v>
      </c>
      <c r="B2" s="23"/>
      <c r="C2" s="23"/>
      <c r="D2" s="23"/>
      <c r="E2" s="23"/>
      <c r="F2" s="23"/>
      <c r="G2" s="23"/>
      <c r="H2" s="23"/>
      <c r="I2" s="23"/>
    </row>
    <row r="3" spans="1:10" s="3" customFormat="1" ht="15.75" x14ac:dyDescent="0.2">
      <c r="A3" s="4"/>
      <c r="B3" s="4"/>
      <c r="G3" s="20"/>
      <c r="H3" s="20"/>
      <c r="I3" s="14" t="s">
        <v>73</v>
      </c>
      <c r="J3" s="18"/>
    </row>
    <row r="4" spans="1:10" s="3" customFormat="1" x14ac:dyDescent="0.2">
      <c r="A4" s="24" t="s">
        <v>72</v>
      </c>
      <c r="B4" s="26" t="s">
        <v>76</v>
      </c>
      <c r="C4" s="24" t="s">
        <v>132</v>
      </c>
      <c r="D4" s="28" t="s">
        <v>129</v>
      </c>
      <c r="E4" s="29"/>
      <c r="F4" s="30"/>
      <c r="G4" s="24" t="s">
        <v>100</v>
      </c>
      <c r="H4" s="24" t="s">
        <v>80</v>
      </c>
      <c r="I4" s="24" t="s">
        <v>128</v>
      </c>
    </row>
    <row r="5" spans="1:10" s="3" customFormat="1" ht="25.5" x14ac:dyDescent="0.2">
      <c r="A5" s="25"/>
      <c r="B5" s="27"/>
      <c r="C5" s="25"/>
      <c r="D5" s="5" t="s">
        <v>79</v>
      </c>
      <c r="E5" s="5" t="s">
        <v>78</v>
      </c>
      <c r="F5" s="5" t="s">
        <v>133</v>
      </c>
      <c r="G5" s="25"/>
      <c r="H5" s="25"/>
      <c r="I5" s="25"/>
    </row>
    <row r="6" spans="1:10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10" ht="25.5" x14ac:dyDescent="0.2">
      <c r="A7" s="8" t="s">
        <v>81</v>
      </c>
      <c r="B7" s="9" t="s">
        <v>71</v>
      </c>
      <c r="C7" s="16">
        <f t="shared" ref="C7" si="0">C8+C9+C10+C11</f>
        <v>1064879.4497199999</v>
      </c>
      <c r="D7" s="16">
        <v>2034429.7</v>
      </c>
      <c r="E7" s="16">
        <v>2084493.1</v>
      </c>
      <c r="F7" s="16">
        <v>1157650.0282999999</v>
      </c>
      <c r="G7" s="16">
        <f>IF(D7&gt;0,F7/D7*100,"")</f>
        <v>56.902926078006033</v>
      </c>
      <c r="H7" s="16">
        <f>IF(E7&gt;0,F7/E7*100,"")</f>
        <v>55.536284974989833</v>
      </c>
      <c r="I7" s="16">
        <f>IF(C7&gt;0,F7/C7*100,"")</f>
        <v>108.71183856580133</v>
      </c>
    </row>
    <row r="8" spans="1:10" ht="22.5" x14ac:dyDescent="0.2">
      <c r="A8" s="10" t="s">
        <v>70</v>
      </c>
      <c r="B8" s="11" t="s">
        <v>69</v>
      </c>
      <c r="C8" s="17">
        <v>1051463.227</v>
      </c>
      <c r="D8" s="17">
        <v>1995858.61</v>
      </c>
      <c r="E8" s="17">
        <v>2045922.01</v>
      </c>
      <c r="F8" s="17">
        <v>1144001.65952</v>
      </c>
      <c r="G8" s="17">
        <f t="shared" ref="G8:G68" si="1">IF(D8&gt;0,F8/D8*100,"")</f>
        <v>57.318772671978003</v>
      </c>
      <c r="H8" s="17">
        <f t="shared" ref="H8:H68" si="2">IF(E8&gt;0,F8/E8*100,"")</f>
        <v>55.916191034085408</v>
      </c>
      <c r="I8" s="17">
        <f t="shared" ref="I8:I68" si="3">IF(C8&gt;0,F8/C8*100,"")</f>
        <v>108.80091953230048</v>
      </c>
    </row>
    <row r="9" spans="1:10" ht="22.5" x14ac:dyDescent="0.2">
      <c r="A9" s="10" t="s">
        <v>68</v>
      </c>
      <c r="B9" s="11" t="s">
        <v>67</v>
      </c>
      <c r="C9" s="17">
        <v>80</v>
      </c>
      <c r="D9" s="17">
        <v>150</v>
      </c>
      <c r="E9" s="17">
        <v>150</v>
      </c>
      <c r="F9" s="17">
        <v>80</v>
      </c>
      <c r="G9" s="17">
        <f t="shared" si="1"/>
        <v>53.333333333333336</v>
      </c>
      <c r="H9" s="17">
        <f t="shared" si="2"/>
        <v>53.333333333333336</v>
      </c>
      <c r="I9" s="17">
        <f t="shared" si="3"/>
        <v>100</v>
      </c>
    </row>
    <row r="10" spans="1:10" ht="22.5" x14ac:dyDescent="0.2">
      <c r="A10" s="10" t="s">
        <v>66</v>
      </c>
      <c r="B10" s="11" t="s">
        <v>65</v>
      </c>
      <c r="C10" s="17">
        <v>10849.15848</v>
      </c>
      <c r="D10" s="17">
        <v>31816.05</v>
      </c>
      <c r="E10" s="17">
        <v>31816.05</v>
      </c>
      <c r="F10" s="17">
        <v>11348.936039999999</v>
      </c>
      <c r="G10" s="17">
        <f t="shared" si="1"/>
        <v>35.670474618942322</v>
      </c>
      <c r="H10" s="17">
        <f t="shared" si="2"/>
        <v>35.670474618942322</v>
      </c>
      <c r="I10" s="17">
        <f t="shared" si="3"/>
        <v>104.60660207813646</v>
      </c>
    </row>
    <row r="11" spans="1:10" x14ac:dyDescent="0.2">
      <c r="A11" s="10" t="s">
        <v>64</v>
      </c>
      <c r="B11" s="11" t="s">
        <v>63</v>
      </c>
      <c r="C11" s="17">
        <v>2487.0642400000002</v>
      </c>
      <c r="D11" s="17">
        <v>6605.04</v>
      </c>
      <c r="E11" s="17">
        <v>6605.04</v>
      </c>
      <c r="F11" s="17">
        <v>2219.4327400000002</v>
      </c>
      <c r="G11" s="17">
        <f t="shared" si="1"/>
        <v>33.602108995554914</v>
      </c>
      <c r="H11" s="17">
        <f t="shared" si="2"/>
        <v>33.602108995554914</v>
      </c>
      <c r="I11" s="17">
        <f t="shared" si="3"/>
        <v>89.23905962316438</v>
      </c>
    </row>
    <row r="12" spans="1:10" ht="25.5" x14ac:dyDescent="0.2">
      <c r="A12" s="8" t="s">
        <v>82</v>
      </c>
      <c r="B12" s="9" t="s">
        <v>62</v>
      </c>
      <c r="C12" s="16">
        <f t="shared" ref="C12" si="4">C13+C14+C15</f>
        <v>17127.956999999999</v>
      </c>
      <c r="D12" s="16">
        <v>37887.5</v>
      </c>
      <c r="E12" s="16">
        <v>39490.703840000002</v>
      </c>
      <c r="F12" s="16">
        <v>16130.358759999999</v>
      </c>
      <c r="G12" s="16">
        <f t="shared" si="1"/>
        <v>42.574355024744307</v>
      </c>
      <c r="H12" s="16">
        <f t="shared" si="2"/>
        <v>40.845964218195604</v>
      </c>
      <c r="I12" s="16">
        <f t="shared" si="3"/>
        <v>94.175614523086438</v>
      </c>
    </row>
    <row r="13" spans="1:10" ht="22.5" x14ac:dyDescent="0.2">
      <c r="A13" s="10" t="s">
        <v>61</v>
      </c>
      <c r="B13" s="11" t="s">
        <v>60</v>
      </c>
      <c r="C13" s="17">
        <v>16957.956999999999</v>
      </c>
      <c r="D13" s="17">
        <v>37637.5</v>
      </c>
      <c r="E13" s="17">
        <v>39240.703840000002</v>
      </c>
      <c r="F13" s="17">
        <v>15980.358759999999</v>
      </c>
      <c r="G13" s="17">
        <f t="shared" si="1"/>
        <v>42.458608462304881</v>
      </c>
      <c r="H13" s="17">
        <f t="shared" si="2"/>
        <v>40.723935088316189</v>
      </c>
      <c r="I13" s="17">
        <f t="shared" si="3"/>
        <v>94.235165002482319</v>
      </c>
    </row>
    <row r="14" spans="1:10" x14ac:dyDescent="0.2">
      <c r="A14" s="10" t="s">
        <v>59</v>
      </c>
      <c r="B14" s="11" t="s">
        <v>58</v>
      </c>
      <c r="C14" s="17">
        <v>170</v>
      </c>
      <c r="D14" s="17">
        <v>250</v>
      </c>
      <c r="E14" s="17">
        <v>250</v>
      </c>
      <c r="F14" s="17">
        <v>150</v>
      </c>
      <c r="G14" s="17">
        <f t="shared" si="1"/>
        <v>60</v>
      </c>
      <c r="H14" s="17">
        <f t="shared" si="2"/>
        <v>60</v>
      </c>
      <c r="I14" s="17">
        <f t="shared" si="3"/>
        <v>88.235294117647058</v>
      </c>
    </row>
    <row r="15" spans="1:10" ht="33.75" x14ac:dyDescent="0.2">
      <c r="A15" s="10" t="s">
        <v>125</v>
      </c>
      <c r="B15" s="11" t="s">
        <v>126</v>
      </c>
      <c r="C15" s="17">
        <v>0</v>
      </c>
      <c r="D15" s="17">
        <v>0</v>
      </c>
      <c r="E15" s="17">
        <v>0</v>
      </c>
      <c r="F15" s="17">
        <v>0</v>
      </c>
      <c r="G15" s="17" t="str">
        <f t="shared" si="1"/>
        <v/>
      </c>
      <c r="H15" s="17" t="str">
        <f t="shared" si="2"/>
        <v/>
      </c>
      <c r="I15" s="17" t="str">
        <f t="shared" si="3"/>
        <v/>
      </c>
    </row>
    <row r="16" spans="1:10" ht="25.5" x14ac:dyDescent="0.2">
      <c r="A16" s="8" t="s">
        <v>83</v>
      </c>
      <c r="B16" s="9" t="s">
        <v>57</v>
      </c>
      <c r="C16" s="16">
        <f t="shared" ref="C16" si="5">C17+C18</f>
        <v>197669.815</v>
      </c>
      <c r="D16" s="16">
        <v>374617.46</v>
      </c>
      <c r="E16" s="16">
        <v>381873.80800000002</v>
      </c>
      <c r="F16" s="16">
        <v>210632.09996000002</v>
      </c>
      <c r="G16" s="16">
        <f t="shared" si="1"/>
        <v>56.225916421514363</v>
      </c>
      <c r="H16" s="16">
        <f t="shared" si="2"/>
        <v>55.157514222604135</v>
      </c>
      <c r="I16" s="16">
        <f t="shared" si="3"/>
        <v>106.55754393254226</v>
      </c>
    </row>
    <row r="17" spans="1:9" ht="22.5" x14ac:dyDescent="0.2">
      <c r="A17" s="10" t="s">
        <v>56</v>
      </c>
      <c r="B17" s="11" t="s">
        <v>55</v>
      </c>
      <c r="C17" s="17">
        <v>3501.9319999999998</v>
      </c>
      <c r="D17" s="17">
        <v>4887</v>
      </c>
      <c r="E17" s="17">
        <v>11949.20211</v>
      </c>
      <c r="F17" s="17">
        <v>7596.2181100000007</v>
      </c>
      <c r="G17" s="17">
        <f t="shared" si="1"/>
        <v>155.43724391242074</v>
      </c>
      <c r="H17" s="17">
        <f t="shared" si="2"/>
        <v>63.570923314142526</v>
      </c>
      <c r="I17" s="17">
        <f t="shared" si="3"/>
        <v>216.91506602641061</v>
      </c>
    </row>
    <row r="18" spans="1:9" x14ac:dyDescent="0.2">
      <c r="A18" s="10" t="s">
        <v>54</v>
      </c>
      <c r="B18" s="11" t="s">
        <v>53</v>
      </c>
      <c r="C18" s="17">
        <v>194167.883</v>
      </c>
      <c r="D18" s="17">
        <v>369730.46</v>
      </c>
      <c r="E18" s="17">
        <v>369924.60589000001</v>
      </c>
      <c r="F18" s="17">
        <v>203035.88185000001</v>
      </c>
      <c r="G18" s="17">
        <f t="shared" si="1"/>
        <v>54.914567182265692</v>
      </c>
      <c r="H18" s="17">
        <f t="shared" si="2"/>
        <v>54.885746613561125</v>
      </c>
      <c r="I18" s="17">
        <f t="shared" si="3"/>
        <v>104.56718109760716</v>
      </c>
    </row>
    <row r="19" spans="1:9" ht="25.5" x14ac:dyDescent="0.2">
      <c r="A19" s="8" t="s">
        <v>122</v>
      </c>
      <c r="B19" s="9" t="s">
        <v>52</v>
      </c>
      <c r="C19" s="16">
        <v>87813.373999999996</v>
      </c>
      <c r="D19" s="16">
        <v>190147.4</v>
      </c>
      <c r="E19" s="16">
        <v>196144.6</v>
      </c>
      <c r="F19" s="16">
        <v>105167.78143</v>
      </c>
      <c r="G19" s="16">
        <f t="shared" si="1"/>
        <v>55.308556114887722</v>
      </c>
      <c r="H19" s="16">
        <f t="shared" si="2"/>
        <v>53.617474776262</v>
      </c>
      <c r="I19" s="16">
        <f t="shared" si="3"/>
        <v>119.76282955486941</v>
      </c>
    </row>
    <row r="20" spans="1:9" ht="63.75" x14ac:dyDescent="0.2">
      <c r="A20" s="8" t="s">
        <v>84</v>
      </c>
      <c r="B20" s="9" t="s">
        <v>51</v>
      </c>
      <c r="C20" s="16">
        <f>C21+C22+C23</f>
        <v>41086.934999999998</v>
      </c>
      <c r="D20" s="16">
        <v>69630.8</v>
      </c>
      <c r="E20" s="16">
        <v>69642.399999999994</v>
      </c>
      <c r="F20" s="16">
        <v>39540.6086</v>
      </c>
      <c r="G20" s="16">
        <f t="shared" si="1"/>
        <v>56.786089776363333</v>
      </c>
      <c r="H20" s="16">
        <f t="shared" si="2"/>
        <v>56.776631190194479</v>
      </c>
      <c r="I20" s="16">
        <f t="shared" si="3"/>
        <v>96.236452293168142</v>
      </c>
    </row>
    <row r="21" spans="1:9" ht="22.5" x14ac:dyDescent="0.2">
      <c r="A21" s="10" t="s">
        <v>50</v>
      </c>
      <c r="B21" s="11" t="s">
        <v>49</v>
      </c>
      <c r="C21" s="17">
        <v>3073.498</v>
      </c>
      <c r="D21" s="17">
        <v>4203.8</v>
      </c>
      <c r="E21" s="17">
        <v>4203.8</v>
      </c>
      <c r="F21" s="17">
        <v>3190.9306000000001</v>
      </c>
      <c r="G21" s="17">
        <f t="shared" si="1"/>
        <v>75.905861363528231</v>
      </c>
      <c r="H21" s="17">
        <f t="shared" si="2"/>
        <v>75.905861363528231</v>
      </c>
      <c r="I21" s="17">
        <f t="shared" si="3"/>
        <v>103.82081263758754</v>
      </c>
    </row>
    <row r="22" spans="1:9" ht="33.75" x14ac:dyDescent="0.2">
      <c r="A22" s="10" t="s">
        <v>48</v>
      </c>
      <c r="B22" s="11" t="s">
        <v>47</v>
      </c>
      <c r="C22" s="17">
        <v>38013.436999999998</v>
      </c>
      <c r="D22" s="17">
        <v>65407</v>
      </c>
      <c r="E22" s="17">
        <v>65418.6</v>
      </c>
      <c r="F22" s="17">
        <v>36349.678</v>
      </c>
      <c r="G22" s="17">
        <f t="shared" si="1"/>
        <v>55.574599049031448</v>
      </c>
      <c r="H22" s="17">
        <f t="shared" si="2"/>
        <v>55.56474458334479</v>
      </c>
      <c r="I22" s="17">
        <f t="shared" si="3"/>
        <v>95.623234489425414</v>
      </c>
    </row>
    <row r="23" spans="1:9" ht="22.5" x14ac:dyDescent="0.2">
      <c r="A23" s="10" t="s">
        <v>99</v>
      </c>
      <c r="B23" s="11" t="s">
        <v>98</v>
      </c>
      <c r="C23" s="17">
        <v>0</v>
      </c>
      <c r="D23" s="17">
        <v>20</v>
      </c>
      <c r="E23" s="17">
        <v>20</v>
      </c>
      <c r="F23" s="17">
        <v>0</v>
      </c>
      <c r="G23" s="17">
        <f t="shared" si="1"/>
        <v>0</v>
      </c>
      <c r="H23" s="17">
        <f t="shared" si="2"/>
        <v>0</v>
      </c>
      <c r="I23" s="17" t="str">
        <f t="shared" si="3"/>
        <v/>
      </c>
    </row>
    <row r="24" spans="1:9" ht="38.25" x14ac:dyDescent="0.2">
      <c r="A24" s="8" t="s">
        <v>85</v>
      </c>
      <c r="B24" s="9" t="s">
        <v>46</v>
      </c>
      <c r="C24" s="16">
        <v>4507.116</v>
      </c>
      <c r="D24" s="16">
        <v>9096.4</v>
      </c>
      <c r="E24" s="16">
        <v>9401.7000000000007</v>
      </c>
      <c r="F24" s="16">
        <v>5699.9952699999994</v>
      </c>
      <c r="G24" s="16">
        <f t="shared" si="1"/>
        <v>62.662100061562811</v>
      </c>
      <c r="H24" s="16">
        <f t="shared" si="2"/>
        <v>60.62728304455576</v>
      </c>
      <c r="I24" s="16">
        <f t="shared" si="3"/>
        <v>126.46657574377937</v>
      </c>
    </row>
    <row r="25" spans="1:9" ht="25.5" x14ac:dyDescent="0.2">
      <c r="A25" s="8" t="s">
        <v>86</v>
      </c>
      <c r="B25" s="9" t="s">
        <v>45</v>
      </c>
      <c r="C25" s="16">
        <f t="shared" ref="C25" si="6">C26+C27+C28</f>
        <v>180.66499999999999</v>
      </c>
      <c r="D25" s="16">
        <v>81051.45</v>
      </c>
      <c r="E25" s="16">
        <v>82699.46544</v>
      </c>
      <c r="F25" s="16">
        <v>8824.0618599999998</v>
      </c>
      <c r="G25" s="16">
        <f t="shared" si="1"/>
        <v>10.886988277199237</v>
      </c>
      <c r="H25" s="16">
        <f t="shared" si="2"/>
        <v>10.670034942852226</v>
      </c>
      <c r="I25" s="16">
        <f t="shared" si="3"/>
        <v>4884.2121384883631</v>
      </c>
    </row>
    <row r="26" spans="1:9" x14ac:dyDescent="0.2">
      <c r="A26" s="10" t="s">
        <v>44</v>
      </c>
      <c r="B26" s="11" t="s">
        <v>43</v>
      </c>
      <c r="C26" s="17">
        <v>0</v>
      </c>
      <c r="D26" s="17">
        <v>8551.123599999999</v>
      </c>
      <c r="E26" s="17">
        <v>10165.887550000001</v>
      </c>
      <c r="F26" s="17">
        <v>50</v>
      </c>
      <c r="G26" s="17">
        <f t="shared" si="1"/>
        <v>0.58471848073860144</v>
      </c>
      <c r="H26" s="17">
        <f t="shared" si="2"/>
        <v>0.49184097063910565</v>
      </c>
      <c r="I26" s="17" t="str">
        <f t="shared" si="3"/>
        <v/>
      </c>
    </row>
    <row r="27" spans="1:9" x14ac:dyDescent="0.2">
      <c r="A27" s="10" t="s">
        <v>42</v>
      </c>
      <c r="B27" s="11" t="s">
        <v>41</v>
      </c>
      <c r="C27" s="17">
        <v>180.66499999999999</v>
      </c>
      <c r="D27" s="17">
        <v>67184.269670000009</v>
      </c>
      <c r="E27" s="17">
        <v>67217.521159999989</v>
      </c>
      <c r="F27" s="17">
        <v>6267.3212599999997</v>
      </c>
      <c r="G27" s="17">
        <f t="shared" si="1"/>
        <v>9.3285545720512086</v>
      </c>
      <c r="H27" s="17">
        <f t="shared" si="2"/>
        <v>9.3239398773449231</v>
      </c>
      <c r="I27" s="17">
        <f t="shared" si="3"/>
        <v>3469.0290094927072</v>
      </c>
    </row>
    <row r="28" spans="1:9" ht="22.5" x14ac:dyDescent="0.2">
      <c r="A28" s="10" t="s">
        <v>40</v>
      </c>
      <c r="B28" s="11" t="s">
        <v>39</v>
      </c>
      <c r="C28" s="17">
        <v>0</v>
      </c>
      <c r="D28" s="17">
        <v>5316.0567300000002</v>
      </c>
      <c r="E28" s="17">
        <v>5316.0567300000002</v>
      </c>
      <c r="F28" s="17">
        <v>2506.7406000000001</v>
      </c>
      <c r="G28" s="17">
        <f t="shared" si="1"/>
        <v>47.154135618112562</v>
      </c>
      <c r="H28" s="17">
        <f t="shared" si="2"/>
        <v>47.154135618112562</v>
      </c>
      <c r="I28" s="17" t="str">
        <f t="shared" si="3"/>
        <v/>
      </c>
    </row>
    <row r="29" spans="1:9" ht="38.25" x14ac:dyDescent="0.2">
      <c r="A29" s="8" t="s">
        <v>87</v>
      </c>
      <c r="B29" s="9" t="s">
        <v>38</v>
      </c>
      <c r="C29" s="16">
        <f t="shared" ref="C29" si="7">C30+C31+C32</f>
        <v>292969.00874999998</v>
      </c>
      <c r="D29" s="16">
        <v>245711.16</v>
      </c>
      <c r="E29" s="16">
        <v>491966.49447999999</v>
      </c>
      <c r="F29" s="16">
        <v>202255.14290000001</v>
      </c>
      <c r="G29" s="16">
        <f t="shared" si="1"/>
        <v>82.314186665351315</v>
      </c>
      <c r="H29" s="16">
        <f t="shared" si="2"/>
        <v>41.111568606675171</v>
      </c>
      <c r="I29" s="16">
        <f t="shared" si="3"/>
        <v>69.036361136952522</v>
      </c>
    </row>
    <row r="30" spans="1:9" ht="22.5" x14ac:dyDescent="0.2">
      <c r="A30" s="10" t="s">
        <v>37</v>
      </c>
      <c r="B30" s="11" t="s">
        <v>36</v>
      </c>
      <c r="C30" s="17">
        <v>252751.16839000001</v>
      </c>
      <c r="D30" s="17">
        <v>166540.34787</v>
      </c>
      <c r="E30" s="17">
        <v>332662.18742000003</v>
      </c>
      <c r="F30" s="17">
        <v>153200.79316999999</v>
      </c>
      <c r="G30" s="17">
        <f t="shared" si="1"/>
        <v>91.990196447522294</v>
      </c>
      <c r="H30" s="17">
        <f t="shared" si="2"/>
        <v>46.052962724187687</v>
      </c>
      <c r="I30" s="17">
        <f t="shared" si="3"/>
        <v>60.613287822119247</v>
      </c>
    </row>
    <row r="31" spans="1:9" ht="22.5" x14ac:dyDescent="0.2">
      <c r="A31" s="10" t="s">
        <v>35</v>
      </c>
      <c r="B31" s="11" t="s">
        <v>101</v>
      </c>
      <c r="C31" s="17">
        <v>37666.169439999998</v>
      </c>
      <c r="D31" s="17">
        <v>69580.93333</v>
      </c>
      <c r="E31" s="17">
        <v>69580.93333</v>
      </c>
      <c r="F31" s="17">
        <v>42793.981619999999</v>
      </c>
      <c r="G31" s="17">
        <f t="shared" si="1"/>
        <v>61.502454152263098</v>
      </c>
      <c r="H31" s="17">
        <f t="shared" si="2"/>
        <v>61.502454152263098</v>
      </c>
      <c r="I31" s="17">
        <f t="shared" si="3"/>
        <v>113.61384036719822</v>
      </c>
    </row>
    <row r="32" spans="1:9" x14ac:dyDescent="0.2">
      <c r="A32" s="10" t="s">
        <v>33</v>
      </c>
      <c r="B32" s="11" t="s">
        <v>34</v>
      </c>
      <c r="C32" s="17">
        <v>2551.67092</v>
      </c>
      <c r="D32" s="17">
        <v>9589.8788000000004</v>
      </c>
      <c r="E32" s="17">
        <v>89723.373730000007</v>
      </c>
      <c r="F32" s="17">
        <v>6260.3681100000003</v>
      </c>
      <c r="G32" s="17">
        <f t="shared" si="1"/>
        <v>65.280993019432117</v>
      </c>
      <c r="H32" s="17">
        <f t="shared" si="2"/>
        <v>6.9774105116009215</v>
      </c>
      <c r="I32" s="17">
        <f t="shared" si="3"/>
        <v>245.34386706887736</v>
      </c>
    </row>
    <row r="33" spans="1:9" ht="38.25" x14ac:dyDescent="0.2">
      <c r="A33" s="8" t="s">
        <v>88</v>
      </c>
      <c r="B33" s="9" t="s">
        <v>32</v>
      </c>
      <c r="C33" s="16">
        <v>81.855000000000004</v>
      </c>
      <c r="D33" s="16">
        <v>241</v>
      </c>
      <c r="E33" s="16">
        <v>241</v>
      </c>
      <c r="F33" s="16">
        <v>35.597499999999997</v>
      </c>
      <c r="G33" s="16">
        <f t="shared" si="1"/>
        <v>14.770746887966805</v>
      </c>
      <c r="H33" s="16">
        <f t="shared" si="2"/>
        <v>14.770746887966805</v>
      </c>
      <c r="I33" s="16">
        <f t="shared" si="3"/>
        <v>43.488485736973907</v>
      </c>
    </row>
    <row r="34" spans="1:9" ht="25.5" x14ac:dyDescent="0.2">
      <c r="A34" s="8" t="s">
        <v>89</v>
      </c>
      <c r="B34" s="9" t="s">
        <v>31</v>
      </c>
      <c r="C34" s="16">
        <f>C36+C37+C35</f>
        <v>19215.431000000004</v>
      </c>
      <c r="D34" s="16">
        <v>50542.52</v>
      </c>
      <c r="E34" s="16">
        <v>56796.955600000001</v>
      </c>
      <c r="F34" s="16">
        <v>20281.819789999998</v>
      </c>
      <c r="G34" s="16">
        <f t="shared" si="1"/>
        <v>40.128232209236891</v>
      </c>
      <c r="H34" s="16">
        <f t="shared" si="2"/>
        <v>35.70934317824598</v>
      </c>
      <c r="I34" s="16">
        <f t="shared" si="3"/>
        <v>105.54964804068143</v>
      </c>
    </row>
    <row r="35" spans="1:9" x14ac:dyDescent="0.2">
      <c r="A35" s="10" t="s">
        <v>30</v>
      </c>
      <c r="B35" s="11" t="s">
        <v>29</v>
      </c>
      <c r="C35" s="17">
        <v>1193.4000000000001</v>
      </c>
      <c r="D35" s="17">
        <v>3057.74</v>
      </c>
      <c r="E35" s="17">
        <v>2568.6840000000002</v>
      </c>
      <c r="F35" s="17">
        <v>1070.7360000000001</v>
      </c>
      <c r="G35" s="17">
        <f t="shared" si="1"/>
        <v>35.017234951303912</v>
      </c>
      <c r="H35" s="17">
        <f t="shared" si="2"/>
        <v>41.684224295397954</v>
      </c>
      <c r="I35" s="17">
        <f t="shared" si="3"/>
        <v>89.721468074409245</v>
      </c>
    </row>
    <row r="36" spans="1:9" ht="33.75" x14ac:dyDescent="0.2">
      <c r="A36" s="10" t="s">
        <v>28</v>
      </c>
      <c r="B36" s="11" t="s">
        <v>27</v>
      </c>
      <c r="C36" s="17">
        <v>694.34400000000005</v>
      </c>
      <c r="D36" s="17">
        <v>7431.1</v>
      </c>
      <c r="E36" s="17">
        <v>16067.991599999999</v>
      </c>
      <c r="F36" s="17">
        <v>1606.99027</v>
      </c>
      <c r="G36" s="17">
        <f t="shared" si="1"/>
        <v>21.625200441388216</v>
      </c>
      <c r="H36" s="17">
        <f t="shared" si="2"/>
        <v>10.001189383245633</v>
      </c>
      <c r="I36" s="17">
        <f t="shared" si="3"/>
        <v>231.4400743723572</v>
      </c>
    </row>
    <row r="37" spans="1:9" ht="45" x14ac:dyDescent="0.2">
      <c r="A37" s="10" t="s">
        <v>26</v>
      </c>
      <c r="B37" s="11" t="s">
        <v>25</v>
      </c>
      <c r="C37" s="17">
        <v>17327.687000000002</v>
      </c>
      <c r="D37" s="17">
        <v>40053.68</v>
      </c>
      <c r="E37" s="17">
        <v>38160.28</v>
      </c>
      <c r="F37" s="17">
        <v>17604.093519999999</v>
      </c>
      <c r="G37" s="17">
        <f t="shared" si="1"/>
        <v>43.9512512208616</v>
      </c>
      <c r="H37" s="17">
        <f t="shared" si="2"/>
        <v>46.131982050446169</v>
      </c>
      <c r="I37" s="17">
        <f t="shared" si="3"/>
        <v>101.59517262748339</v>
      </c>
    </row>
    <row r="38" spans="1:9" s="7" customFormat="1" ht="38.25" x14ac:dyDescent="0.2">
      <c r="A38" s="8" t="s">
        <v>90</v>
      </c>
      <c r="B38" s="9" t="s">
        <v>24</v>
      </c>
      <c r="C38" s="16">
        <v>1221.2180000000001</v>
      </c>
      <c r="D38" s="16">
        <v>51777.7</v>
      </c>
      <c r="E38" s="16">
        <v>228350.01</v>
      </c>
      <c r="F38" s="16">
        <v>158.69999999999999</v>
      </c>
      <c r="G38" s="16">
        <f t="shared" si="1"/>
        <v>0.3065026063343872</v>
      </c>
      <c r="H38" s="16">
        <f t="shared" si="2"/>
        <v>6.9498573702711897E-2</v>
      </c>
      <c r="I38" s="16">
        <f t="shared" si="3"/>
        <v>12.995222802153258</v>
      </c>
    </row>
    <row r="39" spans="1:9" ht="25.5" x14ac:dyDescent="0.2">
      <c r="A39" s="8" t="s">
        <v>91</v>
      </c>
      <c r="B39" s="9" t="s">
        <v>23</v>
      </c>
      <c r="C39" s="16">
        <v>4837.6059999999998</v>
      </c>
      <c r="D39" s="16">
        <v>11817.5</v>
      </c>
      <c r="E39" s="16">
        <v>11744.706400000001</v>
      </c>
      <c r="F39" s="16">
        <v>5090.0238099999997</v>
      </c>
      <c r="G39" s="16">
        <f t="shared" si="1"/>
        <v>43.071917156759042</v>
      </c>
      <c r="H39" s="16">
        <f t="shared" si="2"/>
        <v>43.338876568255458</v>
      </c>
      <c r="I39" s="16">
        <f t="shared" si="3"/>
        <v>105.21782489107214</v>
      </c>
    </row>
    <row r="40" spans="1:9" ht="25.5" x14ac:dyDescent="0.2">
      <c r="A40" s="8" t="s">
        <v>92</v>
      </c>
      <c r="B40" s="9" t="s">
        <v>22</v>
      </c>
      <c r="C40" s="16">
        <f>C41+C42+C43</f>
        <v>26580.78888</v>
      </c>
      <c r="D40" s="16">
        <v>64600.688999999998</v>
      </c>
      <c r="E40" s="16">
        <v>81124.295060000004</v>
      </c>
      <c r="F40" s="16">
        <v>24709.724610000001</v>
      </c>
      <c r="G40" s="16">
        <f t="shared" si="1"/>
        <v>38.249939733614916</v>
      </c>
      <c r="H40" s="16">
        <f t="shared" si="2"/>
        <v>30.459093162812135</v>
      </c>
      <c r="I40" s="16">
        <f t="shared" si="3"/>
        <v>92.960839956831265</v>
      </c>
    </row>
    <row r="41" spans="1:9" x14ac:dyDescent="0.2">
      <c r="A41" s="10" t="s">
        <v>21</v>
      </c>
      <c r="B41" s="11" t="s">
        <v>20</v>
      </c>
      <c r="C41" s="17">
        <v>18492.61695</v>
      </c>
      <c r="D41" s="17">
        <v>32190.989000000001</v>
      </c>
      <c r="E41" s="17">
        <v>38801.928439999996</v>
      </c>
      <c r="F41" s="17">
        <v>16854.83425</v>
      </c>
      <c r="G41" s="17">
        <f t="shared" si="1"/>
        <v>52.358858095350847</v>
      </c>
      <c r="H41" s="17">
        <f t="shared" si="2"/>
        <v>43.43813549386568</v>
      </c>
      <c r="I41" s="17">
        <f t="shared" si="3"/>
        <v>91.143586089366337</v>
      </c>
    </row>
    <row r="42" spans="1:9" ht="22.5" x14ac:dyDescent="0.2">
      <c r="A42" s="10" t="s">
        <v>19</v>
      </c>
      <c r="B42" s="11" t="s">
        <v>18</v>
      </c>
      <c r="C42" s="17">
        <v>2937.92193</v>
      </c>
      <c r="D42" s="17">
        <v>32409.7</v>
      </c>
      <c r="E42" s="17">
        <v>32409.7</v>
      </c>
      <c r="F42" s="17">
        <v>3242.2237400000004</v>
      </c>
      <c r="G42" s="17">
        <f t="shared" si="1"/>
        <v>10.003868409766213</v>
      </c>
      <c r="H42" s="17">
        <f t="shared" si="2"/>
        <v>10.003868409766213</v>
      </c>
      <c r="I42" s="17">
        <f t="shared" si="3"/>
        <v>110.35772281396193</v>
      </c>
    </row>
    <row r="43" spans="1:9" ht="22.5" x14ac:dyDescent="0.2">
      <c r="A43" s="10" t="s">
        <v>77</v>
      </c>
      <c r="B43" s="11" t="s">
        <v>17</v>
      </c>
      <c r="C43" s="17">
        <v>5150.25</v>
      </c>
      <c r="D43" s="17">
        <v>0</v>
      </c>
      <c r="E43" s="17">
        <v>9912.66662</v>
      </c>
      <c r="F43" s="17">
        <v>4612.66662</v>
      </c>
      <c r="G43" s="17" t="str">
        <f t="shared" si="1"/>
        <v/>
      </c>
      <c r="H43" s="17">
        <f t="shared" si="2"/>
        <v>46.53305509834648</v>
      </c>
      <c r="I43" s="17">
        <f t="shared" si="3"/>
        <v>89.561994466288041</v>
      </c>
    </row>
    <row r="44" spans="1:9" ht="25.5" x14ac:dyDescent="0.2">
      <c r="A44" s="8" t="s">
        <v>93</v>
      </c>
      <c r="B44" s="9" t="s">
        <v>16</v>
      </c>
      <c r="C44" s="16">
        <f t="shared" ref="C44" si="8">C45</f>
        <v>0</v>
      </c>
      <c r="D44" s="16">
        <v>510</v>
      </c>
      <c r="E44" s="16">
        <v>510</v>
      </c>
      <c r="F44" s="16">
        <v>0</v>
      </c>
      <c r="G44" s="16">
        <f t="shared" si="1"/>
        <v>0</v>
      </c>
      <c r="H44" s="16">
        <f t="shared" si="2"/>
        <v>0</v>
      </c>
      <c r="I44" s="16" t="str">
        <f t="shared" si="3"/>
        <v/>
      </c>
    </row>
    <row r="45" spans="1:9" ht="22.5" x14ac:dyDescent="0.2">
      <c r="A45" s="10" t="s">
        <v>15</v>
      </c>
      <c r="B45" s="11" t="s">
        <v>14</v>
      </c>
      <c r="C45" s="17">
        <v>0</v>
      </c>
      <c r="D45" s="17">
        <v>510</v>
      </c>
      <c r="E45" s="17">
        <v>510</v>
      </c>
      <c r="F45" s="17">
        <v>0</v>
      </c>
      <c r="G45" s="17">
        <f t="shared" si="1"/>
        <v>0</v>
      </c>
      <c r="H45" s="17">
        <f t="shared" si="2"/>
        <v>0</v>
      </c>
      <c r="I45" s="17" t="str">
        <f t="shared" si="3"/>
        <v/>
      </c>
    </row>
    <row r="46" spans="1:9" ht="51" x14ac:dyDescent="0.2">
      <c r="A46" s="8" t="s">
        <v>94</v>
      </c>
      <c r="B46" s="9" t="s">
        <v>12</v>
      </c>
      <c r="C46" s="21">
        <f>C47</f>
        <v>208.63499999999999</v>
      </c>
      <c r="D46" s="21">
        <v>215</v>
      </c>
      <c r="E46" s="21">
        <v>215</v>
      </c>
      <c r="F46" s="21">
        <v>100.2</v>
      </c>
      <c r="G46" s="16">
        <f t="shared" si="1"/>
        <v>46.604651162790702</v>
      </c>
      <c r="H46" s="16">
        <f t="shared" si="2"/>
        <v>46.604651162790702</v>
      </c>
      <c r="I46" s="16">
        <f t="shared" si="3"/>
        <v>48.026457689265946</v>
      </c>
    </row>
    <row r="47" spans="1:9" ht="33.75" x14ac:dyDescent="0.2">
      <c r="A47" s="10" t="s">
        <v>123</v>
      </c>
      <c r="B47" s="11" t="s">
        <v>124</v>
      </c>
      <c r="C47" s="17">
        <v>208.63499999999999</v>
      </c>
      <c r="D47" s="17">
        <v>215</v>
      </c>
      <c r="E47" s="17">
        <v>215</v>
      </c>
      <c r="F47" s="17">
        <v>100.2</v>
      </c>
      <c r="G47" s="17">
        <f t="shared" si="1"/>
        <v>46.604651162790702</v>
      </c>
      <c r="H47" s="17">
        <f t="shared" si="2"/>
        <v>46.604651162790702</v>
      </c>
      <c r="I47" s="17">
        <f t="shared" si="3"/>
        <v>48.026457689265946</v>
      </c>
    </row>
    <row r="48" spans="1:9" ht="38.25" x14ac:dyDescent="0.2">
      <c r="A48" s="8" t="s">
        <v>95</v>
      </c>
      <c r="B48" s="9" t="s">
        <v>11</v>
      </c>
      <c r="C48" s="16">
        <f>C49+C50+C51</f>
        <v>22127.990999999998</v>
      </c>
      <c r="D48" s="16">
        <v>53035.82</v>
      </c>
      <c r="E48" s="16">
        <v>52431.405829999996</v>
      </c>
      <c r="F48" s="16">
        <v>25627.410640000002</v>
      </c>
      <c r="G48" s="16">
        <f t="shared" si="1"/>
        <v>48.32094731447539</v>
      </c>
      <c r="H48" s="16">
        <f t="shared" si="2"/>
        <v>48.877977300651757</v>
      </c>
      <c r="I48" s="16">
        <f t="shared" si="3"/>
        <v>115.81444804456041</v>
      </c>
    </row>
    <row r="49" spans="1:9" ht="22.5" x14ac:dyDescent="0.2">
      <c r="A49" s="10" t="s">
        <v>10</v>
      </c>
      <c r="B49" s="11" t="s">
        <v>9</v>
      </c>
      <c r="C49" s="17">
        <v>1341.9639999999999</v>
      </c>
      <c r="D49" s="17">
        <v>3000</v>
      </c>
      <c r="E49" s="17">
        <v>1500</v>
      </c>
      <c r="F49" s="17">
        <v>1500</v>
      </c>
      <c r="G49" s="17">
        <f t="shared" si="1"/>
        <v>50</v>
      </c>
      <c r="H49" s="17">
        <f t="shared" si="2"/>
        <v>100</v>
      </c>
      <c r="I49" s="17">
        <f t="shared" si="3"/>
        <v>111.77647090383944</v>
      </c>
    </row>
    <row r="50" spans="1:9" ht="22.5" x14ac:dyDescent="0.2">
      <c r="A50" s="10" t="s">
        <v>8</v>
      </c>
      <c r="B50" s="11" t="s">
        <v>7</v>
      </c>
      <c r="C50" s="17">
        <v>2848.57</v>
      </c>
      <c r="D50" s="17">
        <v>6477.6</v>
      </c>
      <c r="E50" s="17">
        <v>8317.8058299999993</v>
      </c>
      <c r="F50" s="17">
        <v>4646.68066</v>
      </c>
      <c r="G50" s="17">
        <f t="shared" si="1"/>
        <v>71.734603248116585</v>
      </c>
      <c r="H50" s="17">
        <f t="shared" si="2"/>
        <v>55.864259817663964</v>
      </c>
      <c r="I50" s="17">
        <f t="shared" si="3"/>
        <v>163.12327448509251</v>
      </c>
    </row>
    <row r="51" spans="1:9" ht="33.75" x14ac:dyDescent="0.2">
      <c r="A51" s="10" t="s">
        <v>6</v>
      </c>
      <c r="B51" s="11" t="s">
        <v>5</v>
      </c>
      <c r="C51" s="17">
        <v>17937.456999999999</v>
      </c>
      <c r="D51" s="17">
        <v>43558.22</v>
      </c>
      <c r="E51" s="17">
        <v>42613.599999999999</v>
      </c>
      <c r="F51" s="17">
        <v>19480.72998</v>
      </c>
      <c r="G51" s="17">
        <f t="shared" si="1"/>
        <v>44.723429883039294</v>
      </c>
      <c r="H51" s="17">
        <f t="shared" si="2"/>
        <v>45.714818696378622</v>
      </c>
      <c r="I51" s="17">
        <f t="shared" si="3"/>
        <v>108.60363305679283</v>
      </c>
    </row>
    <row r="52" spans="1:9" ht="25.5" x14ac:dyDescent="0.2">
      <c r="A52" s="8" t="s">
        <v>96</v>
      </c>
      <c r="B52" s="9" t="s">
        <v>4</v>
      </c>
      <c r="C52" s="16">
        <v>77.575000000000003</v>
      </c>
      <c r="D52" s="16">
        <v>355</v>
      </c>
      <c r="E52" s="16">
        <v>364.54</v>
      </c>
      <c r="F52" s="16">
        <v>121.32742</v>
      </c>
      <c r="G52" s="16">
        <f t="shared" si="1"/>
        <v>34.176738028169012</v>
      </c>
      <c r="H52" s="16">
        <f t="shared" si="2"/>
        <v>33.282333900257861</v>
      </c>
      <c r="I52" s="16">
        <f t="shared" si="3"/>
        <v>156.40015468901063</v>
      </c>
    </row>
    <row r="53" spans="1:9" ht="38.25" x14ac:dyDescent="0.2">
      <c r="A53" s="8" t="s">
        <v>97</v>
      </c>
      <c r="B53" s="9" t="s">
        <v>3</v>
      </c>
      <c r="C53" s="16">
        <f>C54+C55</f>
        <v>510935.74300000002</v>
      </c>
      <c r="D53" s="16">
        <v>725244.23100000003</v>
      </c>
      <c r="E53" s="16">
        <v>1533134.1993499999</v>
      </c>
      <c r="F53" s="16">
        <v>517482.43311000004</v>
      </c>
      <c r="G53" s="16">
        <f t="shared" si="1"/>
        <v>71.352850666108921</v>
      </c>
      <c r="H53" s="16">
        <f t="shared" si="2"/>
        <v>33.753237865895635</v>
      </c>
      <c r="I53" s="16">
        <f t="shared" si="3"/>
        <v>101.28131378547928</v>
      </c>
    </row>
    <row r="54" spans="1:9" ht="33.75" x14ac:dyDescent="0.2">
      <c r="A54" s="10" t="s">
        <v>74</v>
      </c>
      <c r="B54" s="11" t="s">
        <v>2</v>
      </c>
      <c r="C54" s="17">
        <v>510935.74300000002</v>
      </c>
      <c r="D54" s="17">
        <v>708241.73100000003</v>
      </c>
      <c r="E54" s="17">
        <v>1402223.4279100001</v>
      </c>
      <c r="F54" s="17">
        <v>517482.43311000004</v>
      </c>
      <c r="G54" s="17">
        <f t="shared" si="1"/>
        <v>73.065792434927843</v>
      </c>
      <c r="H54" s="17">
        <f t="shared" si="2"/>
        <v>36.90442070856728</v>
      </c>
      <c r="I54" s="17">
        <f t="shared" si="3"/>
        <v>101.28131378547928</v>
      </c>
    </row>
    <row r="55" spans="1:9" ht="22.5" x14ac:dyDescent="0.2">
      <c r="A55" s="10" t="s">
        <v>1</v>
      </c>
      <c r="B55" s="11" t="s">
        <v>0</v>
      </c>
      <c r="C55" s="17"/>
      <c r="D55" s="17">
        <v>17002.5</v>
      </c>
      <c r="E55" s="17">
        <v>130910.77144</v>
      </c>
      <c r="F55" s="17">
        <v>0</v>
      </c>
      <c r="G55" s="17">
        <f t="shared" si="1"/>
        <v>0</v>
      </c>
      <c r="H55" s="17">
        <f t="shared" si="2"/>
        <v>0</v>
      </c>
      <c r="I55" s="17" t="str">
        <f t="shared" si="3"/>
        <v/>
      </c>
    </row>
    <row r="56" spans="1:9" ht="38.25" x14ac:dyDescent="0.2">
      <c r="A56" s="8" t="s">
        <v>102</v>
      </c>
      <c r="B56" s="9" t="s">
        <v>103</v>
      </c>
      <c r="C56" s="21">
        <f t="shared" ref="C56" si="9">SUM(C57:C62)</f>
        <v>28181.323899999996</v>
      </c>
      <c r="D56" s="21">
        <v>54873.21</v>
      </c>
      <c r="E56" s="21">
        <v>756822.47426000005</v>
      </c>
      <c r="F56" s="21">
        <v>70998.933239999998</v>
      </c>
      <c r="G56" s="16">
        <f t="shared" si="1"/>
        <v>129.38724240845397</v>
      </c>
      <c r="H56" s="16">
        <f t="shared" si="2"/>
        <v>9.3811872208764377</v>
      </c>
      <c r="I56" s="16">
        <f t="shared" si="3"/>
        <v>251.93611730923689</v>
      </c>
    </row>
    <row r="57" spans="1:9" ht="22.5" x14ac:dyDescent="0.2">
      <c r="A57" s="10" t="s">
        <v>110</v>
      </c>
      <c r="B57" s="11" t="s">
        <v>104</v>
      </c>
      <c r="C57" s="17">
        <v>1989.20462</v>
      </c>
      <c r="D57" s="17">
        <v>0</v>
      </c>
      <c r="E57" s="17">
        <v>110883.52696999999</v>
      </c>
      <c r="F57" s="17">
        <v>4334.3352199999999</v>
      </c>
      <c r="G57" s="17" t="str">
        <f t="shared" si="1"/>
        <v/>
      </c>
      <c r="H57" s="17">
        <f t="shared" si="2"/>
        <v>3.9089081475309428</v>
      </c>
      <c r="I57" s="17">
        <f t="shared" si="3"/>
        <v>217.89287921521114</v>
      </c>
    </row>
    <row r="58" spans="1:9" ht="22.5" x14ac:dyDescent="0.2">
      <c r="A58" s="10" t="s">
        <v>111</v>
      </c>
      <c r="B58" s="11" t="s">
        <v>105</v>
      </c>
      <c r="C58" s="17">
        <v>174.42599999999999</v>
      </c>
      <c r="D58" s="17">
        <v>0</v>
      </c>
      <c r="E58" s="17">
        <v>318782.04443999997</v>
      </c>
      <c r="F58" s="17">
        <v>27119.374159999999</v>
      </c>
      <c r="G58" s="17" t="str">
        <f t="shared" si="1"/>
        <v/>
      </c>
      <c r="H58" s="17">
        <f t="shared" si="2"/>
        <v>8.5071837115670146</v>
      </c>
      <c r="I58" s="17">
        <f t="shared" si="3"/>
        <v>15547.7819591116</v>
      </c>
    </row>
    <row r="59" spans="1:9" ht="22.5" x14ac:dyDescent="0.2">
      <c r="A59" s="10" t="s">
        <v>112</v>
      </c>
      <c r="B59" s="11" t="s">
        <v>106</v>
      </c>
      <c r="C59" s="17">
        <v>221.90065999999999</v>
      </c>
      <c r="D59" s="17">
        <v>0</v>
      </c>
      <c r="E59" s="17">
        <v>121384.32474</v>
      </c>
      <c r="F59" s="17">
        <v>2123.0390400000001</v>
      </c>
      <c r="G59" s="17" t="str">
        <f t="shared" si="1"/>
        <v/>
      </c>
      <c r="H59" s="17">
        <f t="shared" si="2"/>
        <v>1.7490224084101951</v>
      </c>
      <c r="I59" s="17">
        <f t="shared" si="3"/>
        <v>956.75201687097285</v>
      </c>
    </row>
    <row r="60" spans="1:9" ht="22.5" x14ac:dyDescent="0.2">
      <c r="A60" s="10" t="s">
        <v>113</v>
      </c>
      <c r="B60" s="11" t="s">
        <v>107</v>
      </c>
      <c r="C60" s="17">
        <v>1590.0429999999999</v>
      </c>
      <c r="D60" s="17">
        <v>0</v>
      </c>
      <c r="E60" s="17">
        <v>61919.629369999995</v>
      </c>
      <c r="F60" s="17">
        <v>3125.4050000000002</v>
      </c>
      <c r="G60" s="17" t="str">
        <f t="shared" si="1"/>
        <v/>
      </c>
      <c r="H60" s="17">
        <f t="shared" si="2"/>
        <v>5.0475189076539539</v>
      </c>
      <c r="I60" s="17">
        <f t="shared" si="3"/>
        <v>196.56103639964456</v>
      </c>
    </row>
    <row r="61" spans="1:9" ht="22.5" x14ac:dyDescent="0.2">
      <c r="A61" s="10" t="s">
        <v>114</v>
      </c>
      <c r="B61" s="11" t="s">
        <v>108</v>
      </c>
      <c r="C61" s="17">
        <v>3793.2622299999998</v>
      </c>
      <c r="D61" s="17">
        <v>0</v>
      </c>
      <c r="E61" s="17">
        <v>91781.938739999998</v>
      </c>
      <c r="F61" s="17">
        <v>11708.387210000001</v>
      </c>
      <c r="G61" s="17" t="str">
        <f t="shared" si="1"/>
        <v/>
      </c>
      <c r="H61" s="17">
        <f t="shared" si="2"/>
        <v>12.756744268790765</v>
      </c>
      <c r="I61" s="17">
        <f t="shared" si="3"/>
        <v>308.66274199028948</v>
      </c>
    </row>
    <row r="62" spans="1:9" ht="45" x14ac:dyDescent="0.2">
      <c r="A62" s="10" t="s">
        <v>115</v>
      </c>
      <c r="B62" s="11" t="s">
        <v>109</v>
      </c>
      <c r="C62" s="17">
        <v>20412.487389999998</v>
      </c>
      <c r="D62" s="17">
        <v>54873.21</v>
      </c>
      <c r="E62" s="17">
        <v>52071.01</v>
      </c>
      <c r="F62" s="17">
        <v>22588.392609999999</v>
      </c>
      <c r="G62" s="17">
        <f t="shared" si="1"/>
        <v>41.164700607090417</v>
      </c>
      <c r="H62" s="17">
        <f t="shared" si="2"/>
        <v>43.379977861001734</v>
      </c>
      <c r="I62" s="17">
        <f t="shared" si="3"/>
        <v>110.6596769831489</v>
      </c>
    </row>
    <row r="63" spans="1:9" ht="38.25" x14ac:dyDescent="0.2">
      <c r="A63" s="8" t="s">
        <v>130</v>
      </c>
      <c r="B63" s="9" t="s">
        <v>116</v>
      </c>
      <c r="C63" s="21">
        <f t="shared" ref="C63" si="10">SUM(C64:C66)</f>
        <v>383873.25349000003</v>
      </c>
      <c r="D63" s="21">
        <v>717708.66</v>
      </c>
      <c r="E63" s="21">
        <v>815566.36653</v>
      </c>
      <c r="F63" s="21">
        <v>412186.73950000003</v>
      </c>
      <c r="G63" s="16">
        <f t="shared" si="1"/>
        <v>57.430927404442912</v>
      </c>
      <c r="H63" s="16">
        <f t="shared" si="2"/>
        <v>50.53993842999386</v>
      </c>
      <c r="I63" s="16">
        <f t="shared" si="3"/>
        <v>107.37573815122224</v>
      </c>
    </row>
    <row r="64" spans="1:9" ht="22.5" x14ac:dyDescent="0.2">
      <c r="A64" s="10" t="s">
        <v>120</v>
      </c>
      <c r="B64" s="11" t="s">
        <v>117</v>
      </c>
      <c r="C64" s="17">
        <v>302812.36050000001</v>
      </c>
      <c r="D64" s="17">
        <v>525070.15</v>
      </c>
      <c r="E64" s="17">
        <v>615979.65</v>
      </c>
      <c r="F64" s="17">
        <v>321302.57779000001</v>
      </c>
      <c r="G64" s="17">
        <f t="shared" si="1"/>
        <v>61.192314548827433</v>
      </c>
      <c r="H64" s="17">
        <f t="shared" si="2"/>
        <v>52.161232565069312</v>
      </c>
      <c r="I64" s="17">
        <f t="shared" si="3"/>
        <v>106.10616332155966</v>
      </c>
    </row>
    <row r="65" spans="1:9" ht="22.5" x14ac:dyDescent="0.2">
      <c r="A65" s="10" t="s">
        <v>13</v>
      </c>
      <c r="B65" s="11" t="s">
        <v>118</v>
      </c>
      <c r="C65" s="17">
        <v>52986.844720000001</v>
      </c>
      <c r="D65" s="17">
        <v>127869.25</v>
      </c>
      <c r="E65" s="17">
        <v>127846.98853</v>
      </c>
      <c r="F65" s="17">
        <v>59277.565549999999</v>
      </c>
      <c r="G65" s="17">
        <f t="shared" si="1"/>
        <v>46.35795200957228</v>
      </c>
      <c r="H65" s="17">
        <f t="shared" si="2"/>
        <v>46.36602412898462</v>
      </c>
      <c r="I65" s="17">
        <f t="shared" si="3"/>
        <v>111.87223142506832</v>
      </c>
    </row>
    <row r="66" spans="1:9" x14ac:dyDescent="0.2">
      <c r="A66" s="10" t="s">
        <v>121</v>
      </c>
      <c r="B66" s="11" t="s">
        <v>119</v>
      </c>
      <c r="C66" s="17">
        <v>28074.048269999999</v>
      </c>
      <c r="D66" s="17">
        <v>64769.26</v>
      </c>
      <c r="E66" s="17">
        <v>71739.728000000003</v>
      </c>
      <c r="F66" s="17">
        <v>31606.596160000001</v>
      </c>
      <c r="G66" s="17">
        <f t="shared" si="1"/>
        <v>48.79876064664009</v>
      </c>
      <c r="H66" s="17">
        <f t="shared" si="2"/>
        <v>44.057312511695052</v>
      </c>
      <c r="I66" s="17">
        <f t="shared" si="3"/>
        <v>112.58296579113205</v>
      </c>
    </row>
    <row r="67" spans="1:9" ht="25.5" x14ac:dyDescent="0.2">
      <c r="A67" s="8" t="s">
        <v>131</v>
      </c>
      <c r="B67" s="9" t="s">
        <v>127</v>
      </c>
      <c r="C67" s="21">
        <v>2959.2370000000001</v>
      </c>
      <c r="D67" s="21">
        <v>10000</v>
      </c>
      <c r="E67" s="21">
        <v>25917.405999999999</v>
      </c>
      <c r="F67" s="21">
        <v>0</v>
      </c>
      <c r="G67" s="16">
        <f t="shared" si="1"/>
        <v>0</v>
      </c>
      <c r="H67" s="16">
        <f t="shared" si="2"/>
        <v>0</v>
      </c>
      <c r="I67" s="16">
        <f t="shared" si="3"/>
        <v>0</v>
      </c>
    </row>
    <row r="68" spans="1:9" x14ac:dyDescent="0.2">
      <c r="A68" s="12" t="s">
        <v>75</v>
      </c>
      <c r="B68" s="13"/>
      <c r="C68" s="22">
        <f>C7+C12+C16+C19+C20+C24+C25+C29+C33+C34+C38+C39+C40+C44+C46+C48+C52+C53+C56+C63+C67</f>
        <v>2706534.9777400005</v>
      </c>
      <c r="D68" s="22">
        <v>4783493.2</v>
      </c>
      <c r="E68" s="22">
        <v>6918930.6307899999</v>
      </c>
      <c r="F68" s="22">
        <v>2822692.9866999998</v>
      </c>
      <c r="G68" s="16">
        <f t="shared" si="1"/>
        <v>59.009031029875814</v>
      </c>
      <c r="H68" s="16">
        <f t="shared" si="2"/>
        <v>40.796665515603046</v>
      </c>
      <c r="I68" s="16">
        <f t="shared" si="3"/>
        <v>104.29176086454987</v>
      </c>
    </row>
    <row r="69" spans="1:9" x14ac:dyDescent="0.2">
      <c r="A69" s="15"/>
      <c r="F69" s="19"/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2019-05-06T06:24:56Z</cp:lastPrinted>
  <dcterms:created xsi:type="dcterms:W3CDTF">2018-03-05T07:29:05Z</dcterms:created>
  <dcterms:modified xsi:type="dcterms:W3CDTF">2023-08-16T06:44:25Z</dcterms:modified>
</cp:coreProperties>
</file>